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<sst xmlns="http://schemas.openxmlformats.org/spreadsheetml/2006/main" count="85" uniqueCount="71">
  <si>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工 程 预（决）算 表</t>
  </si>
  <si>
    <t>工程名称：</t>
  </si>
  <si>
    <t>定额 编号</t>
  </si>
  <si>
    <t>工程项目及规格</t>
  </si>
  <si>
    <t>单位</t>
  </si>
  <si>
    <t>数量</t>
  </si>
  <si>
    <t>单价（元）</t>
  </si>
  <si>
    <t>总价（元）</t>
  </si>
  <si>
    <t>未计价</t>
  </si>
  <si>
    <t>定额</t>
  </si>
  <si>
    <t>其中：</t>
  </si>
  <si>
    <t>材料</t>
  </si>
  <si>
    <t>基价</t>
  </si>
  <si>
    <t>人工费</t>
  </si>
  <si>
    <t>一</t>
  </si>
  <si>
    <t>10米</t>
  </si>
  <si>
    <t>只</t>
  </si>
  <si>
    <r>
      <t>Μ</t>
    </r>
    <r>
      <rPr>
        <vertAlign val="superscript"/>
        <sz val="10"/>
        <rFont val="宋体"/>
        <family val="0"/>
      </rPr>
      <t>2</t>
    </r>
  </si>
  <si>
    <r>
      <t>Μ</t>
    </r>
    <r>
      <rPr>
        <vertAlign val="superscript"/>
        <sz val="10"/>
        <rFont val="宋体"/>
        <family val="0"/>
      </rPr>
      <t>3</t>
    </r>
  </si>
  <si>
    <t>合    计</t>
  </si>
  <si>
    <t>工  程  取  费</t>
  </si>
  <si>
    <t>取费名称</t>
  </si>
  <si>
    <t>计费基础</t>
  </si>
  <si>
    <t>费率％</t>
  </si>
  <si>
    <t>金额</t>
  </si>
  <si>
    <t>直接费工程费</t>
  </si>
  <si>
    <t>Σ工程量×定额基价</t>
  </si>
  <si>
    <t xml:space="preserve">  其中：人工费</t>
  </si>
  <si>
    <t>Σ（工日数×人工单价）</t>
  </si>
  <si>
    <t>二</t>
  </si>
  <si>
    <t>技术措施费</t>
  </si>
  <si>
    <t>三</t>
  </si>
  <si>
    <t>组织措施费</t>
  </si>
  <si>
    <t>(4)+(5)[不含环保安全文明费]</t>
  </si>
  <si>
    <t>（三）×费率</t>
  </si>
  <si>
    <t xml:space="preserve">  其中：临时设施费</t>
  </si>
  <si>
    <t>[(1)+(2)]×费率</t>
  </si>
  <si>
    <t xml:space="preserve">  检验试验费等六项</t>
  </si>
  <si>
    <t>四</t>
  </si>
  <si>
    <t>价差（工日差价）</t>
  </si>
  <si>
    <t>按赣建价[2009]19号文件执行</t>
  </si>
  <si>
    <t>五</t>
  </si>
  <si>
    <t>企业管理费</t>
  </si>
  <si>
    <t>[(1)+(2)+(3)]×费率</t>
  </si>
  <si>
    <t>六</t>
  </si>
  <si>
    <t>利润</t>
  </si>
  <si>
    <t>七</t>
  </si>
  <si>
    <t>主材及估价部分</t>
  </si>
  <si>
    <t>未计价材料+估价部分</t>
  </si>
  <si>
    <t>八</t>
  </si>
  <si>
    <t>规费</t>
  </si>
  <si>
    <t>(6)+(7)</t>
  </si>
  <si>
    <t xml:space="preserve">  社保四项</t>
  </si>
  <si>
    <t xml:space="preserve">  上级行业管理费</t>
  </si>
  <si>
    <t>[(一)+(二)+(三)+主材费]×费率</t>
  </si>
  <si>
    <t xml:space="preserve">  环保安全文明措施费</t>
  </si>
  <si>
    <t>[(一)+(二)+(三)+(五)+(六)+(6)+(7)+主材费]×费率</t>
  </si>
  <si>
    <t xml:space="preserve">  安全防护文明措施费</t>
  </si>
  <si>
    <t>(4)+(8)</t>
  </si>
  <si>
    <t>九</t>
  </si>
  <si>
    <t>税金</t>
  </si>
  <si>
    <t>[(一)～(八)＋(8)]×费率</t>
  </si>
  <si>
    <t>十</t>
  </si>
  <si>
    <t>工 程 费 用</t>
  </si>
  <si>
    <t>㈠＋㈡＋㈢＋㈣＋㈤＋㈥＋㈦＋㈧＋㈨＋(8)</t>
  </si>
  <si>
    <t>停漏水损（DN  管）</t>
  </si>
  <si>
    <r>
      <t>t/h×h</t>
    </r>
    <r>
      <rPr>
        <b/>
        <sz val="11"/>
        <color indexed="8"/>
        <rFont val="SimSun"/>
        <family val="0"/>
      </rPr>
      <t>×</t>
    </r>
    <r>
      <rPr>
        <b/>
        <sz val="11"/>
        <color indexed="8"/>
        <rFont val="宋体"/>
        <family val="0"/>
      </rPr>
      <t>2.05元＝ 元</t>
    </r>
  </si>
  <si>
    <t>工 程 总 造 价</t>
  </si>
  <si>
    <t>主管：</t>
  </si>
  <si>
    <t xml:space="preserve">       审核：</t>
  </si>
  <si>
    <t>编制：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</si>
</sst>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  <numFmt numFmtId="178" formatCode="0_ "/>
    <numFmt numFmtId="179" formatCode="0.0%"/>
    <numFmt numFmtId="180" formatCode="0.000%"/>
  </numFmts>
  <fonts count="54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vertAlign val="superscript"/>
      <sz val="10"/>
      <name val="宋体"/>
      <family val="0"/>
    </font>
    <font>
      <b/>
      <sz val="11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3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hidden="1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15" xfId="63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7" fillId="0" borderId="16" xfId="63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8" fillId="0" borderId="10" xfId="63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11" xfId="63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77" fontId="12" fillId="0" borderId="2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 hidden="1"/>
    </xf>
    <xf numFmtId="178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vertical="center"/>
      <protection hidden="1"/>
    </xf>
    <xf numFmtId="9" fontId="6" fillId="0" borderId="10" xfId="0" applyNumberFormat="1" applyFont="1" applyFill="1" applyBorder="1" applyAlignment="1" applyProtection="1">
      <alignment horizontal="center" vertical="center"/>
      <protection/>
    </xf>
    <xf numFmtId="1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vertical="center"/>
      <protection hidden="1"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7" fontId="6" fillId="0" borderId="11" xfId="0" applyNumberFormat="1" applyFont="1" applyFill="1" applyBorder="1" applyAlignment="1" applyProtection="1">
      <alignment horizontal="center" vertical="center"/>
      <protection hidden="1"/>
    </xf>
    <xf numFmtId="7" fontId="6" fillId="0" borderId="10" xfId="0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SheetLayoutView="100" workbookViewId="0" topLeftCell="A13">
      <selection activeCell="K8" sqref="K8"/>
    </sheetView>
  </sheetViews>
  <sheetFormatPr defaultColWidth="9.00390625" defaultRowHeight="14.25"/>
  <cols>
    <col min="1" max="1" width="6.125" style="0" customWidth="1"/>
    <col min="2" max="2" width="17.375" style="0" customWidth="1"/>
    <col min="3" max="3" width="5.375" style="0" customWidth="1"/>
    <col min="4" max="4" width="7.00390625" style="0" customWidth="1"/>
    <col min="5" max="7" width="8.25390625" style="0" customWidth="1"/>
    <col min="9" max="10" width="8.25390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53"/>
    </row>
    <row r="2" spans="1:11" ht="14.25">
      <c r="A2" s="2">
        <v>42441</v>
      </c>
      <c r="B2" s="2"/>
      <c r="C2" s="2"/>
      <c r="D2" s="2"/>
      <c r="E2" s="2"/>
      <c r="F2" s="2"/>
      <c r="G2" s="2"/>
      <c r="H2" s="2"/>
      <c r="I2" s="2"/>
      <c r="J2" s="2"/>
      <c r="K2" s="53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53"/>
    </row>
    <row r="4" spans="1:11" ht="14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/>
      <c r="G4" s="6"/>
      <c r="H4" s="7" t="s">
        <v>7</v>
      </c>
      <c r="I4" s="6"/>
      <c r="J4" s="6"/>
      <c r="K4" s="53"/>
    </row>
    <row r="5" spans="1:11" ht="14.25">
      <c r="A5" s="4"/>
      <c r="B5" s="5"/>
      <c r="C5" s="5"/>
      <c r="D5" s="8"/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6" t="s">
        <v>10</v>
      </c>
      <c r="K5" s="53"/>
    </row>
    <row r="6" spans="1:11" ht="14.25">
      <c r="A6" s="4"/>
      <c r="B6" s="5"/>
      <c r="C6" s="5"/>
      <c r="D6" s="8"/>
      <c r="E6" s="9" t="s">
        <v>11</v>
      </c>
      <c r="F6" s="9" t="s">
        <v>12</v>
      </c>
      <c r="G6" s="9" t="s">
        <v>13</v>
      </c>
      <c r="H6" s="9" t="s">
        <v>11</v>
      </c>
      <c r="I6" s="9" t="s">
        <v>12</v>
      </c>
      <c r="J6" s="9" t="s">
        <v>13</v>
      </c>
      <c r="K6" s="53"/>
    </row>
    <row r="7" spans="1:11" ht="14.25">
      <c r="A7" s="10" t="s">
        <v>14</v>
      </c>
      <c r="B7" s="11"/>
      <c r="C7" s="10" t="s">
        <v>15</v>
      </c>
      <c r="D7" s="10"/>
      <c r="E7" s="12"/>
      <c r="F7" s="12"/>
      <c r="G7" s="12"/>
      <c r="H7" s="13">
        <f aca="true" t="shared" si="0" ref="H7:H22">D7*E7</f>
        <v>0</v>
      </c>
      <c r="I7" s="13">
        <f aca="true" t="shared" si="1" ref="I7:I22">D7*F7</f>
        <v>0</v>
      </c>
      <c r="J7" s="13">
        <f aca="true" t="shared" si="2" ref="J7:J22">D7*G7</f>
        <v>0</v>
      </c>
      <c r="K7" s="53"/>
    </row>
    <row r="8" spans="1:11" ht="14.25">
      <c r="A8" s="10"/>
      <c r="B8" s="11"/>
      <c r="C8" s="10" t="s">
        <v>16</v>
      </c>
      <c r="D8" s="10"/>
      <c r="E8" s="12"/>
      <c r="F8" s="12"/>
      <c r="G8" s="12"/>
      <c r="H8" s="13">
        <f t="shared" si="0"/>
        <v>0</v>
      </c>
      <c r="I8" s="13">
        <f t="shared" si="1"/>
        <v>0</v>
      </c>
      <c r="J8" s="13">
        <f t="shared" si="2"/>
        <v>0</v>
      </c>
      <c r="K8" s="53"/>
    </row>
    <row r="9" spans="1:11" ht="14.25">
      <c r="A9" s="10"/>
      <c r="B9" s="11"/>
      <c r="C9" s="10" t="s">
        <v>17</v>
      </c>
      <c r="D9" s="10"/>
      <c r="E9" s="12"/>
      <c r="F9" s="12"/>
      <c r="G9" s="12"/>
      <c r="H9" s="13">
        <f t="shared" si="0"/>
        <v>0</v>
      </c>
      <c r="I9" s="13">
        <f t="shared" si="1"/>
        <v>0</v>
      </c>
      <c r="J9" s="13">
        <f t="shared" si="2"/>
        <v>0</v>
      </c>
      <c r="K9" s="53"/>
    </row>
    <row r="10" spans="1:11" ht="14.25">
      <c r="A10" s="10"/>
      <c r="B10" s="11"/>
      <c r="C10" s="10" t="s">
        <v>18</v>
      </c>
      <c r="D10" s="10"/>
      <c r="E10" s="12"/>
      <c r="F10" s="12"/>
      <c r="G10" s="12"/>
      <c r="H10" s="13">
        <f t="shared" si="0"/>
        <v>0</v>
      </c>
      <c r="I10" s="13">
        <f t="shared" si="1"/>
        <v>0</v>
      </c>
      <c r="J10" s="13">
        <f t="shared" si="2"/>
        <v>0</v>
      </c>
      <c r="K10" s="53"/>
    </row>
    <row r="11" spans="1:11" ht="14.25">
      <c r="A11" s="10"/>
      <c r="B11" s="11"/>
      <c r="C11" s="10"/>
      <c r="D11" s="10"/>
      <c r="E11" s="12"/>
      <c r="F11" s="12"/>
      <c r="G11" s="12"/>
      <c r="H11" s="13">
        <f t="shared" si="0"/>
        <v>0</v>
      </c>
      <c r="I11" s="13">
        <f t="shared" si="1"/>
        <v>0</v>
      </c>
      <c r="J11" s="13">
        <f t="shared" si="2"/>
        <v>0</v>
      </c>
      <c r="K11" s="53"/>
    </row>
    <row r="12" spans="1:11" ht="14.25">
      <c r="A12" s="10"/>
      <c r="B12" s="11"/>
      <c r="C12" s="10"/>
      <c r="D12" s="10"/>
      <c r="E12" s="12"/>
      <c r="F12" s="12"/>
      <c r="G12" s="12"/>
      <c r="H12" s="13">
        <f t="shared" si="0"/>
        <v>0</v>
      </c>
      <c r="I12" s="13">
        <f t="shared" si="1"/>
        <v>0</v>
      </c>
      <c r="J12" s="13">
        <f t="shared" si="2"/>
        <v>0</v>
      </c>
      <c r="K12" s="53"/>
    </row>
    <row r="13" spans="1:11" ht="14.25">
      <c r="A13" s="10"/>
      <c r="B13" s="11"/>
      <c r="C13" s="10"/>
      <c r="D13" s="10"/>
      <c r="E13" s="12"/>
      <c r="F13" s="12"/>
      <c r="G13" s="12"/>
      <c r="H13" s="13">
        <f t="shared" si="0"/>
        <v>0</v>
      </c>
      <c r="I13" s="13">
        <f t="shared" si="1"/>
        <v>0</v>
      </c>
      <c r="J13" s="13">
        <f t="shared" si="2"/>
        <v>0</v>
      </c>
      <c r="K13" s="53"/>
    </row>
    <row r="14" spans="1:11" ht="14.25">
      <c r="A14" s="10"/>
      <c r="B14" s="11"/>
      <c r="C14" s="10"/>
      <c r="D14" s="10"/>
      <c r="E14" s="12"/>
      <c r="F14" s="12"/>
      <c r="G14" s="12"/>
      <c r="H14" s="13">
        <f t="shared" si="0"/>
        <v>0</v>
      </c>
      <c r="I14" s="13">
        <f t="shared" si="1"/>
        <v>0</v>
      </c>
      <c r="J14" s="13">
        <f t="shared" si="2"/>
        <v>0</v>
      </c>
      <c r="K14" s="53"/>
    </row>
    <row r="15" spans="1:11" ht="14.25">
      <c r="A15" s="10"/>
      <c r="B15" s="11"/>
      <c r="C15" s="10"/>
      <c r="D15" s="10"/>
      <c r="E15" s="12"/>
      <c r="F15" s="12"/>
      <c r="G15" s="12"/>
      <c r="H15" s="13">
        <f t="shared" si="0"/>
        <v>0</v>
      </c>
      <c r="I15" s="13">
        <f t="shared" si="1"/>
        <v>0</v>
      </c>
      <c r="J15" s="13">
        <f t="shared" si="2"/>
        <v>0</v>
      </c>
      <c r="K15" s="53"/>
    </row>
    <row r="16" spans="1:11" ht="14.25">
      <c r="A16" s="10"/>
      <c r="B16" s="11"/>
      <c r="C16" s="10"/>
      <c r="D16" s="10"/>
      <c r="E16" s="12"/>
      <c r="F16" s="12"/>
      <c r="G16" s="12"/>
      <c r="H16" s="13">
        <f t="shared" si="0"/>
        <v>0</v>
      </c>
      <c r="I16" s="13">
        <f t="shared" si="1"/>
        <v>0</v>
      </c>
      <c r="J16" s="13">
        <f t="shared" si="2"/>
        <v>0</v>
      </c>
      <c r="K16" s="53"/>
    </row>
    <row r="17" spans="1:11" ht="14.25">
      <c r="A17" s="10"/>
      <c r="B17" s="11"/>
      <c r="C17" s="10"/>
      <c r="D17" s="10"/>
      <c r="E17" s="12"/>
      <c r="F17" s="12"/>
      <c r="G17" s="12"/>
      <c r="H17" s="13">
        <f t="shared" si="0"/>
        <v>0</v>
      </c>
      <c r="I17" s="13">
        <f t="shared" si="1"/>
        <v>0</v>
      </c>
      <c r="J17" s="13">
        <f t="shared" si="2"/>
        <v>0</v>
      </c>
      <c r="K17" s="53"/>
    </row>
    <row r="18" spans="1:11" ht="14.25">
      <c r="A18" s="10"/>
      <c r="B18" s="11"/>
      <c r="C18" s="10"/>
      <c r="D18" s="10"/>
      <c r="E18" s="12"/>
      <c r="F18" s="12"/>
      <c r="G18" s="12"/>
      <c r="H18" s="13">
        <f t="shared" si="0"/>
        <v>0</v>
      </c>
      <c r="I18" s="13">
        <f t="shared" si="1"/>
        <v>0</v>
      </c>
      <c r="J18" s="13">
        <f t="shared" si="2"/>
        <v>0</v>
      </c>
      <c r="K18" s="53"/>
    </row>
    <row r="19" spans="1:11" ht="14.25">
      <c r="A19" s="10"/>
      <c r="B19" s="11"/>
      <c r="C19" s="10"/>
      <c r="D19" s="10"/>
      <c r="E19" s="12"/>
      <c r="F19" s="12"/>
      <c r="G19" s="12"/>
      <c r="H19" s="13">
        <f t="shared" si="0"/>
        <v>0</v>
      </c>
      <c r="I19" s="13">
        <f t="shared" si="1"/>
        <v>0</v>
      </c>
      <c r="J19" s="13">
        <f t="shared" si="2"/>
        <v>0</v>
      </c>
      <c r="K19" s="53"/>
    </row>
    <row r="20" spans="1:11" ht="14.25">
      <c r="A20" s="10"/>
      <c r="B20" s="11"/>
      <c r="C20" s="10"/>
      <c r="D20" s="10"/>
      <c r="E20" s="12"/>
      <c r="F20" s="12"/>
      <c r="G20" s="12"/>
      <c r="H20" s="13">
        <f t="shared" si="0"/>
        <v>0</v>
      </c>
      <c r="I20" s="13">
        <f t="shared" si="1"/>
        <v>0</v>
      </c>
      <c r="J20" s="13">
        <f t="shared" si="2"/>
        <v>0</v>
      </c>
      <c r="K20" s="53"/>
    </row>
    <row r="21" spans="1:11" ht="14.25">
      <c r="A21" s="10"/>
      <c r="B21" s="11"/>
      <c r="C21" s="10"/>
      <c r="D21" s="10"/>
      <c r="E21" s="12"/>
      <c r="F21" s="12"/>
      <c r="G21" s="12"/>
      <c r="H21" s="13">
        <f t="shared" si="0"/>
        <v>0</v>
      </c>
      <c r="I21" s="13">
        <f t="shared" si="1"/>
        <v>0</v>
      </c>
      <c r="J21" s="13">
        <f t="shared" si="2"/>
        <v>0</v>
      </c>
      <c r="K21" s="53"/>
    </row>
    <row r="22" spans="1:11" ht="14.25">
      <c r="A22" s="10"/>
      <c r="B22" s="11"/>
      <c r="C22" s="10"/>
      <c r="D22" s="10"/>
      <c r="E22" s="12"/>
      <c r="F22" s="12"/>
      <c r="G22" s="12"/>
      <c r="H22" s="13">
        <f t="shared" si="0"/>
        <v>0</v>
      </c>
      <c r="I22" s="13">
        <f t="shared" si="1"/>
        <v>0</v>
      </c>
      <c r="J22" s="13">
        <f t="shared" si="2"/>
        <v>0</v>
      </c>
      <c r="K22" s="53"/>
    </row>
    <row r="23" spans="1:11" ht="14.25">
      <c r="A23" s="10"/>
      <c r="B23" s="10" t="s">
        <v>19</v>
      </c>
      <c r="C23" s="10"/>
      <c r="D23" s="10"/>
      <c r="E23" s="12"/>
      <c r="F23" s="12"/>
      <c r="G23" s="14"/>
      <c r="H23" s="13">
        <f aca="true" t="shared" si="3" ref="H23:J23">SUM(H7:H22)</f>
        <v>0</v>
      </c>
      <c r="I23" s="13">
        <f t="shared" si="3"/>
        <v>0</v>
      </c>
      <c r="J23" s="13">
        <f t="shared" si="3"/>
        <v>0</v>
      </c>
      <c r="K23" s="53"/>
    </row>
    <row r="24" spans="1:11" ht="18" customHeight="1">
      <c r="A24" s="15" t="s">
        <v>20</v>
      </c>
      <c r="B24" s="15"/>
      <c r="C24" s="15"/>
      <c r="D24" s="15"/>
      <c r="E24" s="16"/>
      <c r="F24" s="16"/>
      <c r="G24" s="16"/>
      <c r="H24" s="16"/>
      <c r="I24" s="16"/>
      <c r="J24" s="16"/>
      <c r="K24" s="53"/>
    </row>
    <row r="25" spans="1:11" ht="18" customHeight="1">
      <c r="A25" s="17"/>
      <c r="B25" s="18" t="s">
        <v>21</v>
      </c>
      <c r="C25" s="18"/>
      <c r="D25" s="18"/>
      <c r="E25" s="19" t="s">
        <v>22</v>
      </c>
      <c r="F25" s="20"/>
      <c r="G25" s="20"/>
      <c r="H25" s="20"/>
      <c r="I25" s="19" t="s">
        <v>23</v>
      </c>
      <c r="J25" s="19" t="s">
        <v>24</v>
      </c>
      <c r="K25" s="53"/>
    </row>
    <row r="26" spans="1:11" ht="14.25">
      <c r="A26" s="21" t="s">
        <v>14</v>
      </c>
      <c r="B26" s="21" t="s">
        <v>25</v>
      </c>
      <c r="C26" s="21"/>
      <c r="D26" s="21"/>
      <c r="E26" s="22" t="s">
        <v>26</v>
      </c>
      <c r="F26" s="23"/>
      <c r="G26" s="23"/>
      <c r="H26" s="23"/>
      <c r="I26" s="54"/>
      <c r="J26" s="55">
        <f>I23</f>
        <v>0</v>
      </c>
      <c r="K26" s="53"/>
    </row>
    <row r="27" spans="1:11" ht="14.25">
      <c r="A27" s="24">
        <v>1</v>
      </c>
      <c r="B27" s="25" t="s">
        <v>27</v>
      </c>
      <c r="C27" s="25"/>
      <c r="D27" s="25"/>
      <c r="E27" s="26" t="s">
        <v>28</v>
      </c>
      <c r="F27" s="27"/>
      <c r="G27" s="27"/>
      <c r="H27" s="27"/>
      <c r="I27" s="56"/>
      <c r="J27" s="57">
        <f>J23</f>
        <v>0</v>
      </c>
      <c r="K27" s="53"/>
    </row>
    <row r="28" spans="1:11" ht="14.25">
      <c r="A28" s="21" t="s">
        <v>29</v>
      </c>
      <c r="B28" s="21" t="s">
        <v>30</v>
      </c>
      <c r="C28" s="21"/>
      <c r="D28" s="21"/>
      <c r="E28" s="26" t="s">
        <v>26</v>
      </c>
      <c r="F28" s="27"/>
      <c r="G28" s="27"/>
      <c r="H28" s="27"/>
      <c r="I28" s="54"/>
      <c r="J28" s="55"/>
      <c r="K28" s="53"/>
    </row>
    <row r="29" spans="1:11" ht="14.25">
      <c r="A29" s="28">
        <v>2</v>
      </c>
      <c r="B29" s="21" t="s">
        <v>27</v>
      </c>
      <c r="C29" s="21"/>
      <c r="D29" s="21"/>
      <c r="E29" s="29" t="s">
        <v>28</v>
      </c>
      <c r="F29" s="30"/>
      <c r="G29" s="30"/>
      <c r="H29" s="30"/>
      <c r="I29" s="54"/>
      <c r="J29" s="55"/>
      <c r="K29" s="53"/>
    </row>
    <row r="30" spans="1:11" ht="14.25">
      <c r="A30" s="21" t="s">
        <v>31</v>
      </c>
      <c r="B30" s="21" t="s">
        <v>32</v>
      </c>
      <c r="C30" s="21"/>
      <c r="D30" s="21"/>
      <c r="E30" s="29" t="s">
        <v>33</v>
      </c>
      <c r="F30" s="30"/>
      <c r="G30" s="30"/>
      <c r="H30" s="30"/>
      <c r="I30" s="54"/>
      <c r="J30" s="55">
        <f>J32+J33</f>
        <v>0</v>
      </c>
      <c r="K30" s="53"/>
    </row>
    <row r="31" spans="1:11" ht="14.25">
      <c r="A31" s="28">
        <v>3</v>
      </c>
      <c r="B31" s="21" t="s">
        <v>27</v>
      </c>
      <c r="C31" s="21"/>
      <c r="D31" s="21"/>
      <c r="E31" s="29" t="s">
        <v>34</v>
      </c>
      <c r="F31" s="30"/>
      <c r="G31" s="30"/>
      <c r="H31" s="30"/>
      <c r="I31" s="58">
        <v>0.15</v>
      </c>
      <c r="J31" s="55">
        <f>J30*I31</f>
        <v>0</v>
      </c>
      <c r="K31" s="53"/>
    </row>
    <row r="32" spans="1:11" ht="14.25">
      <c r="A32" s="28">
        <v>4</v>
      </c>
      <c r="B32" s="21" t="s">
        <v>35</v>
      </c>
      <c r="C32" s="21"/>
      <c r="D32" s="21"/>
      <c r="E32" s="29" t="s">
        <v>36</v>
      </c>
      <c r="F32" s="30"/>
      <c r="G32" s="30"/>
      <c r="H32" s="30"/>
      <c r="I32" s="59">
        <v>0.0753</v>
      </c>
      <c r="J32" s="55">
        <f>(J27+J29)*I32</f>
        <v>0</v>
      </c>
      <c r="K32" s="53"/>
    </row>
    <row r="33" spans="1:11" ht="14.25">
      <c r="A33" s="28">
        <v>5</v>
      </c>
      <c r="B33" s="21" t="s">
        <v>37</v>
      </c>
      <c r="C33" s="21"/>
      <c r="D33" s="21"/>
      <c r="E33" s="29" t="s">
        <v>36</v>
      </c>
      <c r="F33" s="30"/>
      <c r="G33" s="30"/>
      <c r="H33" s="30"/>
      <c r="I33" s="59">
        <v>0.0875</v>
      </c>
      <c r="J33" s="55">
        <f>(J27+J29)*I33</f>
        <v>0</v>
      </c>
      <c r="K33" s="53"/>
    </row>
    <row r="34" spans="1:11" ht="14.25">
      <c r="A34" s="21" t="s">
        <v>38</v>
      </c>
      <c r="B34" s="21" t="s">
        <v>39</v>
      </c>
      <c r="C34" s="21"/>
      <c r="D34" s="21"/>
      <c r="E34" s="29" t="s">
        <v>40</v>
      </c>
      <c r="F34" s="30"/>
      <c r="G34" s="30"/>
      <c r="H34" s="31"/>
      <c r="I34" s="54"/>
      <c r="J34" s="55">
        <f>J27/23.5*(36.5-23.5)</f>
        <v>0</v>
      </c>
      <c r="K34" s="53"/>
    </row>
    <row r="35" spans="1:11" ht="14.25">
      <c r="A35" s="21" t="s">
        <v>41</v>
      </c>
      <c r="B35" s="21" t="s">
        <v>42</v>
      </c>
      <c r="C35" s="21"/>
      <c r="D35" s="21"/>
      <c r="E35" s="32" t="s">
        <v>43</v>
      </c>
      <c r="F35" s="33"/>
      <c r="G35" s="33"/>
      <c r="H35" s="33"/>
      <c r="I35" s="59">
        <v>0.3106</v>
      </c>
      <c r="J35" s="55">
        <f>(+J29+J31+J27)*I35</f>
        <v>0</v>
      </c>
      <c r="K35" s="53"/>
    </row>
    <row r="36" spans="1:11" ht="14.25">
      <c r="A36" s="21" t="s">
        <v>44</v>
      </c>
      <c r="B36" s="21" t="s">
        <v>45</v>
      </c>
      <c r="C36" s="21"/>
      <c r="D36" s="21"/>
      <c r="E36" s="32" t="s">
        <v>43</v>
      </c>
      <c r="F36" s="33"/>
      <c r="G36" s="33"/>
      <c r="H36" s="33"/>
      <c r="I36" s="59">
        <v>0.2912</v>
      </c>
      <c r="J36" s="60">
        <f>(J27+J29+J31)*I36</f>
        <v>0</v>
      </c>
      <c r="K36" s="53"/>
    </row>
    <row r="37" spans="1:11" ht="14.25">
      <c r="A37" s="34" t="s">
        <v>46</v>
      </c>
      <c r="B37" s="25" t="s">
        <v>47</v>
      </c>
      <c r="C37" s="25"/>
      <c r="D37" s="25"/>
      <c r="E37" s="35" t="s">
        <v>48</v>
      </c>
      <c r="F37" s="35"/>
      <c r="G37" s="35"/>
      <c r="H37" s="35"/>
      <c r="I37" s="54"/>
      <c r="J37" s="55">
        <f>H23</f>
        <v>0</v>
      </c>
      <c r="K37" s="53"/>
    </row>
    <row r="38" spans="1:11" ht="14.25">
      <c r="A38" s="36" t="s">
        <v>49</v>
      </c>
      <c r="B38" s="21" t="s">
        <v>50</v>
      </c>
      <c r="C38" s="21"/>
      <c r="D38" s="21"/>
      <c r="E38" s="22" t="s">
        <v>51</v>
      </c>
      <c r="F38" s="23"/>
      <c r="G38" s="23"/>
      <c r="H38" s="23"/>
      <c r="I38" s="54"/>
      <c r="J38" s="55">
        <f>J39+J40</f>
        <v>0</v>
      </c>
      <c r="K38" s="53"/>
    </row>
    <row r="39" spans="1:11" ht="14.25">
      <c r="A39" s="37">
        <v>6</v>
      </c>
      <c r="B39" s="21" t="s">
        <v>52</v>
      </c>
      <c r="C39" s="21"/>
      <c r="D39" s="21"/>
      <c r="E39" s="22" t="s">
        <v>43</v>
      </c>
      <c r="F39" s="23"/>
      <c r="G39" s="23"/>
      <c r="H39" s="23"/>
      <c r="I39" s="59">
        <v>0.3566</v>
      </c>
      <c r="J39" s="55">
        <f>(J27+J29+J31)*I39</f>
        <v>0</v>
      </c>
      <c r="K39" s="53"/>
    </row>
    <row r="40" spans="1:11" ht="14.25">
      <c r="A40" s="37">
        <v>7</v>
      </c>
      <c r="B40" s="21" t="s">
        <v>53</v>
      </c>
      <c r="C40" s="21"/>
      <c r="D40" s="21"/>
      <c r="E40" s="35" t="s">
        <v>54</v>
      </c>
      <c r="F40" s="35"/>
      <c r="G40" s="35"/>
      <c r="H40" s="35"/>
      <c r="I40" s="61">
        <v>0.006</v>
      </c>
      <c r="J40" s="55">
        <f>(J26+J28+J30+J37)*I40</f>
        <v>0</v>
      </c>
      <c r="K40" s="53"/>
    </row>
    <row r="41" spans="1:11" ht="14.25">
      <c r="A41" s="37">
        <v>8</v>
      </c>
      <c r="B41" s="21" t="s">
        <v>55</v>
      </c>
      <c r="C41" s="21"/>
      <c r="D41" s="21"/>
      <c r="E41" s="38" t="s">
        <v>56</v>
      </c>
      <c r="F41" s="38"/>
      <c r="G41" s="38"/>
      <c r="H41" s="38"/>
      <c r="I41" s="61">
        <v>0.007</v>
      </c>
      <c r="J41" s="55">
        <f>(J26+J28+J30+J35+J36+J37+J39+J40)*I41</f>
        <v>0</v>
      </c>
      <c r="K41" s="53"/>
    </row>
    <row r="42" spans="1:11" ht="14.25">
      <c r="A42" s="37">
        <v>9</v>
      </c>
      <c r="B42" s="21" t="s">
        <v>57</v>
      </c>
      <c r="C42" s="21"/>
      <c r="D42" s="21"/>
      <c r="E42" s="22" t="s">
        <v>58</v>
      </c>
      <c r="F42" s="23"/>
      <c r="G42" s="23"/>
      <c r="H42" s="23"/>
      <c r="I42" s="54"/>
      <c r="J42" s="55">
        <f>J32+J41</f>
        <v>0</v>
      </c>
      <c r="K42" s="53"/>
    </row>
    <row r="43" spans="1:11" ht="14.25">
      <c r="A43" s="36" t="s">
        <v>59</v>
      </c>
      <c r="B43" s="21" t="s">
        <v>60</v>
      </c>
      <c r="C43" s="21"/>
      <c r="D43" s="21"/>
      <c r="E43" s="22" t="s">
        <v>61</v>
      </c>
      <c r="F43" s="23"/>
      <c r="G43" s="23"/>
      <c r="H43" s="23"/>
      <c r="I43" s="62">
        <v>0.03348</v>
      </c>
      <c r="J43" s="60">
        <f>(J26+J28+J30+J34+J35+J36+J37+J38+J41)*I43</f>
        <v>0</v>
      </c>
      <c r="K43" s="53"/>
    </row>
    <row r="44" spans="1:11" ht="14.25">
      <c r="A44" s="36" t="s">
        <v>62</v>
      </c>
      <c r="B44" s="39" t="s">
        <v>63</v>
      </c>
      <c r="C44" s="39"/>
      <c r="D44" s="39"/>
      <c r="E44" s="40" t="s">
        <v>64</v>
      </c>
      <c r="F44" s="41"/>
      <c r="G44" s="41"/>
      <c r="H44" s="42"/>
      <c r="I44" s="63">
        <f>J26+J28+J30+J34+J35+J36+J37+J38+J41+J43</f>
        <v>0</v>
      </c>
      <c r="J44" s="63"/>
      <c r="K44" s="53"/>
    </row>
    <row r="45" spans="1:11" ht="18" customHeight="1">
      <c r="A45" s="43"/>
      <c r="B45" s="44" t="s">
        <v>65</v>
      </c>
      <c r="C45" s="44"/>
      <c r="D45" s="44"/>
      <c r="E45" s="45" t="s">
        <v>66</v>
      </c>
      <c r="F45" s="46"/>
      <c r="G45" s="46"/>
      <c r="H45" s="46"/>
      <c r="I45" s="64">
        <v>0</v>
      </c>
      <c r="J45" s="64"/>
      <c r="K45" s="53"/>
    </row>
    <row r="46" spans="1:11" ht="18" customHeight="1">
      <c r="A46" s="47"/>
      <c r="B46" s="48" t="s">
        <v>67</v>
      </c>
      <c r="C46" s="48"/>
      <c r="D46" s="49"/>
      <c r="E46" s="50">
        <f>I44+I45</f>
        <v>0</v>
      </c>
      <c r="F46" s="50"/>
      <c r="G46" s="50"/>
      <c r="H46" s="50"/>
      <c r="I46" s="50"/>
      <c r="J46" s="50"/>
      <c r="K46" s="53"/>
    </row>
    <row r="47" spans="1:11" ht="14.25">
      <c r="A47" s="51"/>
      <c r="B47" s="52" t="s">
        <v>68</v>
      </c>
      <c r="C47" s="52"/>
      <c r="D47" s="52" t="s">
        <v>69</v>
      </c>
      <c r="E47" s="52"/>
      <c r="F47" s="52"/>
      <c r="G47" s="52"/>
      <c r="H47" s="52" t="s">
        <v>70</v>
      </c>
      <c r="I47" s="52"/>
      <c r="J47" s="52"/>
      <c r="K47" s="53"/>
    </row>
  </sheetData>
  <sheetProtection password="CF7A" sheet="1" objects="1" scenarios="1"/>
  <mergeCells count="59">
    <mergeCell ref="A1:J1"/>
    <mergeCell ref="A2:J2"/>
    <mergeCell ref="A3:J3"/>
    <mergeCell ref="E4:G4"/>
    <mergeCell ref="H4:J4"/>
    <mergeCell ref="A24:J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37:D37"/>
    <mergeCell ref="E37:H37"/>
    <mergeCell ref="B38:D38"/>
    <mergeCell ref="E38:H38"/>
    <mergeCell ref="B39:D39"/>
    <mergeCell ref="E39:H39"/>
    <mergeCell ref="B40:D40"/>
    <mergeCell ref="E40:H40"/>
    <mergeCell ref="B41:D41"/>
    <mergeCell ref="E41:H41"/>
    <mergeCell ref="B42:D42"/>
    <mergeCell ref="E42:H42"/>
    <mergeCell ref="B43:D43"/>
    <mergeCell ref="E43:H43"/>
    <mergeCell ref="B44:D44"/>
    <mergeCell ref="E44:H44"/>
    <mergeCell ref="I44:J44"/>
    <mergeCell ref="B45:D45"/>
    <mergeCell ref="E45:H45"/>
    <mergeCell ref="I45:J45"/>
    <mergeCell ref="B46:D46"/>
    <mergeCell ref="E46:J46"/>
    <mergeCell ref="B47:C47"/>
    <mergeCell ref="D47:G47"/>
    <mergeCell ref="H47:J47"/>
    <mergeCell ref="A4:A6"/>
    <mergeCell ref="B4:B6"/>
    <mergeCell ref="C4:C6"/>
    <mergeCell ref="D4:D6"/>
  </mergeCells>
  <printOptions horizontalCentered="1"/>
  <pageMargins left="0.35" right="0.35" top="0.79" bottom="0.79" header="0.51" footer="0.51"/>
  <pageSetup fitToHeight="0" fitToWidth="0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2011-03-12T03:20:26Z</dcterms:created>
  <dcterms:modified xsi:type="dcterms:W3CDTF">2017-05-11T04:10:04Z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